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30000" windowHeight="18880"/>
  </bookViews>
  <sheets>
    <sheet name="Feeding Rate" sheetId="1" r:id="rId1"/>
    <sheet name="Fat Value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B5" i="2"/>
  <c r="B6" i="2"/>
  <c r="B7" i="2"/>
  <c r="B8" i="2"/>
  <c r="B10" i="2"/>
  <c r="B17" i="1"/>
  <c r="R34" i="1"/>
  <c r="R13" i="1"/>
  <c r="R35" i="1"/>
  <c r="P34" i="1"/>
  <c r="N34" i="1"/>
  <c r="L34" i="1"/>
  <c r="L13" i="1"/>
  <c r="L35" i="1"/>
  <c r="J34" i="1"/>
  <c r="H34" i="1"/>
  <c r="F34" i="1"/>
  <c r="F13" i="1"/>
  <c r="F35" i="1"/>
  <c r="D34" i="1"/>
  <c r="B6" i="1"/>
  <c r="B13" i="1"/>
  <c r="B34" i="1"/>
  <c r="B35" i="1"/>
  <c r="B31" i="1"/>
  <c r="B32" i="1"/>
  <c r="R19" i="1"/>
  <c r="R20" i="1"/>
  <c r="R21" i="1"/>
  <c r="P19" i="1"/>
  <c r="P20" i="1"/>
  <c r="N19" i="1"/>
  <c r="L19" i="1"/>
  <c r="J19" i="1"/>
  <c r="J20" i="1"/>
  <c r="H19" i="1"/>
  <c r="H20" i="1"/>
  <c r="F19" i="1"/>
  <c r="D19" i="1"/>
  <c r="N20" i="1"/>
  <c r="L20" i="1"/>
  <c r="L21" i="1"/>
  <c r="F20" i="1"/>
  <c r="F21" i="1"/>
  <c r="D20" i="1"/>
  <c r="B20" i="1"/>
  <c r="B21" i="1"/>
  <c r="B18" i="1"/>
  <c r="B38" i="1"/>
  <c r="B37" i="1"/>
  <c r="B39" i="1"/>
  <c r="B23" i="1"/>
  <c r="B25" i="1"/>
  <c r="B24" i="1"/>
  <c r="P13" i="1"/>
  <c r="P21" i="1"/>
  <c r="N13" i="1"/>
  <c r="N35" i="1"/>
  <c r="J13" i="1"/>
  <c r="J21" i="1"/>
  <c r="H13" i="1"/>
  <c r="H21" i="1"/>
  <c r="D13" i="1"/>
  <c r="D35" i="1"/>
  <c r="P35" i="1"/>
  <c r="N21" i="1"/>
  <c r="J35" i="1"/>
  <c r="H35" i="1"/>
  <c r="D21" i="1"/>
  <c r="R5" i="1"/>
  <c r="P5" i="1"/>
  <c r="N5" i="1"/>
  <c r="L5" i="1"/>
  <c r="J5" i="1"/>
  <c r="H5" i="1"/>
  <c r="F5" i="1"/>
  <c r="D5" i="1"/>
  <c r="D3" i="1"/>
  <c r="B4" i="1"/>
  <c r="B7" i="1"/>
  <c r="B9" i="1"/>
  <c r="B27" i="1"/>
  <c r="D4" i="1"/>
  <c r="D8" i="1"/>
  <c r="D17" i="1"/>
  <c r="D18" i="1"/>
  <c r="D31" i="1"/>
  <c r="D32" i="1"/>
  <c r="F3" i="1"/>
  <c r="B8" i="1"/>
  <c r="D7" i="1"/>
  <c r="D9" i="1"/>
  <c r="F31" i="1"/>
  <c r="F32" i="1"/>
  <c r="F17" i="1"/>
  <c r="F18" i="1"/>
  <c r="D37" i="1"/>
  <c r="D39" i="1"/>
  <c r="D38" i="1"/>
  <c r="D23" i="1"/>
  <c r="D25" i="1"/>
  <c r="D27" i="1"/>
  <c r="D24" i="1"/>
  <c r="F4" i="1"/>
  <c r="H3" i="1"/>
  <c r="H17" i="1"/>
  <c r="H18" i="1"/>
  <c r="H31" i="1"/>
  <c r="H32" i="1"/>
  <c r="F24" i="1"/>
  <c r="F23" i="1"/>
  <c r="F25" i="1"/>
  <c r="F38" i="1"/>
  <c r="F37" i="1"/>
  <c r="F39" i="1"/>
  <c r="H4" i="1"/>
  <c r="J3" i="1"/>
  <c r="F8" i="1"/>
  <c r="F7" i="1"/>
  <c r="F9" i="1"/>
  <c r="F27" i="1"/>
  <c r="J17" i="1"/>
  <c r="J18" i="1"/>
  <c r="J31" i="1"/>
  <c r="J32" i="1"/>
  <c r="H37" i="1"/>
  <c r="H39" i="1"/>
  <c r="H38" i="1"/>
  <c r="H24" i="1"/>
  <c r="H23" i="1"/>
  <c r="H25" i="1"/>
  <c r="J4" i="1"/>
  <c r="L3" i="1"/>
  <c r="H8" i="1"/>
  <c r="H7" i="1"/>
  <c r="H9" i="1"/>
  <c r="H27" i="1"/>
  <c r="L31" i="1"/>
  <c r="L32" i="1"/>
  <c r="L17" i="1"/>
  <c r="L18" i="1"/>
  <c r="J38" i="1"/>
  <c r="J37" i="1"/>
  <c r="J39" i="1"/>
  <c r="J24" i="1"/>
  <c r="J23" i="1"/>
  <c r="J25" i="1"/>
  <c r="L4" i="1"/>
  <c r="N3" i="1"/>
  <c r="J8" i="1"/>
  <c r="J7" i="1"/>
  <c r="J9" i="1"/>
  <c r="J27" i="1"/>
  <c r="N31" i="1"/>
  <c r="N32" i="1"/>
  <c r="N17" i="1"/>
  <c r="N18" i="1"/>
  <c r="L23" i="1"/>
  <c r="L25" i="1"/>
  <c r="L7" i="1"/>
  <c r="L9" i="1"/>
  <c r="L27" i="1"/>
  <c r="L24" i="1"/>
  <c r="L38" i="1"/>
  <c r="L37" i="1"/>
  <c r="L39" i="1"/>
  <c r="N4" i="1"/>
  <c r="P3" i="1"/>
  <c r="L8" i="1"/>
  <c r="P31" i="1"/>
  <c r="P32" i="1"/>
  <c r="P17" i="1"/>
  <c r="P18" i="1"/>
  <c r="N24" i="1"/>
  <c r="N23" i="1"/>
  <c r="N25" i="1"/>
  <c r="N38" i="1"/>
  <c r="N37" i="1"/>
  <c r="N39" i="1"/>
  <c r="P4" i="1"/>
  <c r="R3" i="1"/>
  <c r="N8" i="1"/>
  <c r="N7" i="1"/>
  <c r="N9" i="1"/>
  <c r="N27" i="1"/>
  <c r="R4" i="1"/>
  <c r="R8" i="1"/>
  <c r="R31" i="1"/>
  <c r="R32" i="1"/>
  <c r="R17" i="1"/>
  <c r="R18" i="1"/>
  <c r="P24" i="1"/>
  <c r="P23" i="1"/>
  <c r="P25" i="1"/>
  <c r="P7" i="1"/>
  <c r="P9" i="1"/>
  <c r="P27" i="1"/>
  <c r="P37" i="1"/>
  <c r="P39" i="1"/>
  <c r="P38" i="1"/>
  <c r="R7" i="1"/>
  <c r="R9" i="1"/>
  <c r="P8" i="1"/>
  <c r="R23" i="1"/>
  <c r="R25" i="1"/>
  <c r="R27" i="1"/>
  <c r="R24" i="1"/>
  <c r="R37" i="1"/>
  <c r="R39" i="1"/>
  <c r="R38" i="1"/>
</calcChain>
</file>

<file path=xl/sharedStrings.xml><?xml version="1.0" encoding="utf-8"?>
<sst xmlns="http://schemas.openxmlformats.org/spreadsheetml/2006/main" count="45" uniqueCount="34">
  <si>
    <t>Baseline Price Delivered</t>
  </si>
  <si>
    <t>Price per lbs</t>
  </si>
  <si>
    <t>Lbs fed per hd/day</t>
  </si>
  <si>
    <t>Lbs fed per hd/week</t>
  </si>
  <si>
    <t>Cost per hd/week</t>
  </si>
  <si>
    <t>Cost per hd/season</t>
  </si>
  <si>
    <t>Cost per hd/day</t>
  </si>
  <si>
    <t>$10 Increase</t>
  </si>
  <si>
    <t>$20 Increase</t>
  </si>
  <si>
    <t>$25 Increase</t>
  </si>
  <si>
    <t>$30 increase</t>
  </si>
  <si>
    <t>$35 Increase</t>
  </si>
  <si>
    <t>$40 increase</t>
  </si>
  <si>
    <t>$45 Increase</t>
  </si>
  <si>
    <t>$50 Increase</t>
  </si>
  <si>
    <t>Protien Calculation</t>
  </si>
  <si>
    <t>% of Actual Protien</t>
  </si>
  <si>
    <t>Lbs of Protien per Week</t>
  </si>
  <si>
    <t>MHM Cube</t>
  </si>
  <si>
    <t>20% Protien</t>
  </si>
  <si>
    <t>Baseline 20% Price</t>
  </si>
  <si>
    <t>% of Protien</t>
  </si>
  <si>
    <t>Lbs of Protien per Lbs of Cube</t>
  </si>
  <si>
    <t>Total Lbs feed per wk/DDG Equivalent</t>
  </si>
  <si>
    <t>25% Protien</t>
  </si>
  <si>
    <t>Baseline 25% Price</t>
  </si>
  <si>
    <t>Fat %</t>
  </si>
  <si>
    <t>Corn Price</t>
  </si>
  <si>
    <t>Value of Fat/ton</t>
  </si>
  <si>
    <t>Lbs fat/ton</t>
  </si>
  <si>
    <t>Corn Equivilent</t>
  </si>
  <si>
    <t>Bushels Equivilent</t>
  </si>
  <si>
    <t>Cost Savings Feeding 100% DDG Cube</t>
  </si>
  <si>
    <t>Value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</si>
</sst>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2" fillId="0" borderId="0" xfId="1" applyNumberFormat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0" fontId="2" fillId="0" borderId="0" xfId="0" applyFont="1"/>
    <xf numFmtId="2" fontId="3" fillId="0" borderId="0" xfId="0" applyNumberFormat="1" applyFont="1"/>
    <xf numFmtId="9" fontId="0" fillId="0" borderId="0" xfId="2" applyFont="1"/>
    <xf numFmtId="9" fontId="2" fillId="0" borderId="0" xfId="2" applyFont="1"/>
    <xf numFmtId="9" fontId="3" fillId="0" borderId="0" xfId="2" applyFont="1"/>
    <xf numFmtId="0" fontId="3" fillId="0" borderId="0" xfId="0" applyFont="1"/>
    <xf numFmtId="2" fontId="0" fillId="0" borderId="0" xfId="0" applyNumberFormat="1"/>
    <xf numFmtId="44" fontId="2" fillId="0" borderId="0" xfId="1" applyFont="1"/>
    <xf numFmtId="44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R45" sqref="R45"/>
    </sheetView>
  </sheetViews>
  <sheetFormatPr baseColWidth="10" defaultColWidth="8.83203125" defaultRowHeight="14" x14ac:dyDescent="0"/>
  <cols>
    <col min="1" max="1" width="35.1640625" bestFit="1" customWidth="1"/>
    <col min="3" max="3" width="3.5" customWidth="1"/>
    <col min="4" max="4" width="11.83203125" bestFit="1" customWidth="1"/>
    <col min="5" max="5" width="3.6640625" customWidth="1"/>
    <col min="6" max="6" width="11.83203125" bestFit="1" customWidth="1"/>
    <col min="7" max="7" width="4" customWidth="1"/>
    <col min="8" max="8" width="11.83203125" bestFit="1" customWidth="1"/>
    <col min="9" max="9" width="3.6640625" customWidth="1"/>
    <col min="10" max="10" width="11.83203125" bestFit="1" customWidth="1"/>
    <col min="11" max="11" width="3.6640625" customWidth="1"/>
    <col min="12" max="12" width="11.83203125" bestFit="1" customWidth="1"/>
    <col min="13" max="13" width="3.6640625" customWidth="1"/>
    <col min="14" max="14" width="11.83203125" bestFit="1" customWidth="1"/>
    <col min="15" max="15" width="3.6640625" customWidth="1"/>
    <col min="16" max="16" width="11.83203125" bestFit="1" customWidth="1"/>
    <col min="17" max="17" width="3.83203125" customWidth="1"/>
    <col min="18" max="18" width="11.83203125" bestFit="1" customWidth="1"/>
  </cols>
  <sheetData>
    <row r="1" spans="1:18">
      <c r="A1" t="s">
        <v>18</v>
      </c>
    </row>
    <row r="2" spans="1:18">
      <c r="D2" t="s">
        <v>7</v>
      </c>
      <c r="F2" t="s">
        <v>8</v>
      </c>
      <c r="H2" t="s">
        <v>9</v>
      </c>
      <c r="J2" t="s">
        <v>10</v>
      </c>
      <c r="L2" t="s">
        <v>11</v>
      </c>
      <c r="N2" t="s">
        <v>12</v>
      </c>
      <c r="P2" t="s">
        <v>13</v>
      </c>
      <c r="R2" t="s">
        <v>14</v>
      </c>
    </row>
    <row r="3" spans="1:18">
      <c r="A3" t="s">
        <v>0</v>
      </c>
      <c r="B3" s="1">
        <v>330</v>
      </c>
      <c r="D3" s="2">
        <f>B3+10</f>
        <v>340</v>
      </c>
      <c r="F3" s="2">
        <f>D3+10</f>
        <v>350</v>
      </c>
      <c r="H3" s="2">
        <f>F3+10</f>
        <v>360</v>
      </c>
      <c r="J3" s="2">
        <f>H3+10</f>
        <v>370</v>
      </c>
      <c r="L3" s="2">
        <f>J3+10</f>
        <v>380</v>
      </c>
      <c r="N3" s="2">
        <f>L3+10</f>
        <v>390</v>
      </c>
      <c r="P3" s="2">
        <f>N3+10</f>
        <v>400</v>
      </c>
      <c r="R3" s="2">
        <f>P3+10</f>
        <v>410</v>
      </c>
    </row>
    <row r="4" spans="1:18">
      <c r="A4" t="s">
        <v>1</v>
      </c>
      <c r="B4" s="4">
        <f>B3/2000</f>
        <v>0.16500000000000001</v>
      </c>
      <c r="D4" s="4">
        <f>D3/2000</f>
        <v>0.17</v>
      </c>
      <c r="F4" s="4">
        <f>F3/2000</f>
        <v>0.17499999999999999</v>
      </c>
      <c r="H4" s="4">
        <f>H3/2000</f>
        <v>0.18</v>
      </c>
      <c r="J4" s="4">
        <f>J3/2000</f>
        <v>0.185</v>
      </c>
      <c r="L4" s="4">
        <f>L3/2000</f>
        <v>0.19</v>
      </c>
      <c r="N4" s="4">
        <f>N3/2000</f>
        <v>0.19500000000000001</v>
      </c>
      <c r="P4" s="4">
        <f>P3/2000</f>
        <v>0.2</v>
      </c>
      <c r="R4" s="4">
        <f>R3/2000</f>
        <v>0.20499999999999999</v>
      </c>
    </row>
    <row r="5" spans="1:18">
      <c r="A5" t="s">
        <v>2</v>
      </c>
      <c r="B5" s="5">
        <v>2</v>
      </c>
      <c r="D5" s="6">
        <f>D6/7</f>
        <v>1.9285714285714286</v>
      </c>
      <c r="F5" s="6">
        <f>F6/7</f>
        <v>1.8571428571428572</v>
      </c>
      <c r="H5" s="6">
        <f>H6/7</f>
        <v>1.8571428571428572</v>
      </c>
      <c r="J5" s="6">
        <f>J6/7</f>
        <v>1.7857142857142858</v>
      </c>
      <c r="L5" s="6">
        <f>L6/7</f>
        <v>1.7142857142857142</v>
      </c>
      <c r="N5" s="6">
        <f>N6/7</f>
        <v>1.6428571428571428</v>
      </c>
      <c r="P5" s="6">
        <f>P6/7</f>
        <v>1.6428571428571428</v>
      </c>
      <c r="R5" s="6">
        <f>R6/7</f>
        <v>1.5714285714285714</v>
      </c>
    </row>
    <row r="6" spans="1:18">
      <c r="A6" t="s">
        <v>3</v>
      </c>
      <c r="B6">
        <f>B5*7</f>
        <v>14</v>
      </c>
      <c r="D6" s="5">
        <v>13.5</v>
      </c>
      <c r="F6" s="5">
        <v>13</v>
      </c>
      <c r="H6" s="5">
        <v>13</v>
      </c>
      <c r="J6" s="5">
        <v>12.5</v>
      </c>
      <c r="L6" s="5">
        <v>12</v>
      </c>
      <c r="N6" s="5">
        <v>11.5</v>
      </c>
      <c r="P6" s="5">
        <v>11.5</v>
      </c>
      <c r="R6" s="5">
        <v>11</v>
      </c>
    </row>
    <row r="7" spans="1:18">
      <c r="A7" t="s">
        <v>6</v>
      </c>
      <c r="B7" s="3">
        <f>B5*B4</f>
        <v>0.33</v>
      </c>
      <c r="D7" s="3">
        <f>D5*D4</f>
        <v>0.3278571428571429</v>
      </c>
      <c r="F7" s="3">
        <f>F5*F4</f>
        <v>0.32500000000000001</v>
      </c>
      <c r="H7" s="3">
        <f>H5*H4</f>
        <v>0.3342857142857143</v>
      </c>
      <c r="J7" s="3">
        <f>J5*J4</f>
        <v>0.33035714285714285</v>
      </c>
      <c r="L7" s="3">
        <f>L5*L4</f>
        <v>0.32571428571428568</v>
      </c>
      <c r="N7" s="3">
        <f>N5*N4</f>
        <v>0.32035714285714284</v>
      </c>
      <c r="P7" s="3">
        <f>P5*P4</f>
        <v>0.32857142857142857</v>
      </c>
      <c r="R7" s="3">
        <f>R5*R4</f>
        <v>0.32214285714285712</v>
      </c>
    </row>
    <row r="8" spans="1:18">
      <c r="A8" t="s">
        <v>4</v>
      </c>
      <c r="B8" s="3">
        <f>B6*B4</f>
        <v>2.31</v>
      </c>
      <c r="D8" s="3">
        <f>D6*D4</f>
        <v>2.2950000000000004</v>
      </c>
      <c r="F8" s="3">
        <f>F6*F4</f>
        <v>2.2749999999999999</v>
      </c>
      <c r="H8" s="3">
        <f>H6*H4</f>
        <v>2.34</v>
      </c>
      <c r="J8" s="3">
        <f>J6*J4</f>
        <v>2.3125</v>
      </c>
      <c r="L8" s="3">
        <f>L6*L4</f>
        <v>2.2800000000000002</v>
      </c>
      <c r="N8" s="3">
        <f>N6*N4</f>
        <v>2.2425000000000002</v>
      </c>
      <c r="P8" s="3">
        <f>P6*P4</f>
        <v>2.3000000000000003</v>
      </c>
      <c r="R8" s="3">
        <f>R6*R4</f>
        <v>2.2549999999999999</v>
      </c>
    </row>
    <row r="9" spans="1:18">
      <c r="A9" t="s">
        <v>5</v>
      </c>
      <c r="B9" s="3">
        <f>190*B7</f>
        <v>62.7</v>
      </c>
      <c r="D9" s="3">
        <f>190*D7</f>
        <v>62.292857142857152</v>
      </c>
      <c r="F9" s="3">
        <f>190*F7</f>
        <v>61.75</v>
      </c>
      <c r="H9" s="3">
        <f>190*H7</f>
        <v>63.51428571428572</v>
      </c>
      <c r="J9" s="3">
        <f>190*J7</f>
        <v>62.767857142857139</v>
      </c>
      <c r="L9" s="3">
        <f>190*L7</f>
        <v>61.885714285714279</v>
      </c>
      <c r="N9" s="3">
        <f>190*N7</f>
        <v>60.86785714285714</v>
      </c>
      <c r="P9" s="3">
        <f>190*P7</f>
        <v>62.428571428571431</v>
      </c>
      <c r="R9" s="3">
        <f>190*R7</f>
        <v>61.207142857142856</v>
      </c>
    </row>
    <row r="11" spans="1:18">
      <c r="A11" t="s">
        <v>15</v>
      </c>
    </row>
    <row r="12" spans="1:18">
      <c r="A12" t="s">
        <v>16</v>
      </c>
      <c r="B12" s="8">
        <v>0.28999999999999998</v>
      </c>
      <c r="C12" s="7"/>
      <c r="D12" s="9">
        <v>0.28999999999999998</v>
      </c>
      <c r="F12" s="9">
        <v>0.28999999999999998</v>
      </c>
      <c r="G12" s="10"/>
      <c r="H12" s="9">
        <v>0.28999999999999998</v>
      </c>
      <c r="I12" s="10"/>
      <c r="J12" s="9">
        <v>0.28999999999999998</v>
      </c>
      <c r="K12" s="10"/>
      <c r="L12" s="9">
        <v>0.28999999999999998</v>
      </c>
      <c r="M12" s="10"/>
      <c r="N12" s="9">
        <v>0.28999999999999998</v>
      </c>
      <c r="O12" s="10"/>
      <c r="P12" s="9">
        <v>0.28999999999999998</v>
      </c>
      <c r="Q12" s="10"/>
      <c r="R12" s="9">
        <v>0.28999999999999998</v>
      </c>
    </row>
    <row r="13" spans="1:18">
      <c r="A13" t="s">
        <v>17</v>
      </c>
      <c r="B13">
        <f>B6*B12</f>
        <v>4.0599999999999996</v>
      </c>
      <c r="D13">
        <f>D6*D12</f>
        <v>3.9149999999999996</v>
      </c>
      <c r="F13">
        <f>F6*F12</f>
        <v>3.7699999999999996</v>
      </c>
      <c r="H13">
        <f>H6*H12</f>
        <v>3.7699999999999996</v>
      </c>
      <c r="J13">
        <f>J6*J12</f>
        <v>3.6249999999999996</v>
      </c>
      <c r="L13">
        <f>L6*L12</f>
        <v>3.4799999999999995</v>
      </c>
      <c r="N13">
        <f>N6*N12</f>
        <v>3.335</v>
      </c>
      <c r="P13">
        <f>P6*P12</f>
        <v>3.335</v>
      </c>
      <c r="R13">
        <f>R6*R12</f>
        <v>3.19</v>
      </c>
    </row>
    <row r="15" spans="1:18">
      <c r="A15" t="s">
        <v>19</v>
      </c>
    </row>
    <row r="17" spans="1:18">
      <c r="A17" t="s">
        <v>20</v>
      </c>
      <c r="B17" s="2">
        <f>B3-80</f>
        <v>250</v>
      </c>
      <c r="D17" s="2">
        <f>D3-80</f>
        <v>260</v>
      </c>
      <c r="F17" s="2">
        <f>F3-80</f>
        <v>270</v>
      </c>
      <c r="H17" s="2">
        <f>H3-80</f>
        <v>280</v>
      </c>
      <c r="J17" s="2">
        <f>J3-80</f>
        <v>290</v>
      </c>
      <c r="L17" s="2">
        <f>L3-80</f>
        <v>300</v>
      </c>
      <c r="N17" s="2">
        <f>N3-80</f>
        <v>310</v>
      </c>
      <c r="P17" s="2">
        <f>P3-80</f>
        <v>320</v>
      </c>
      <c r="R17" s="2">
        <f>R3-80</f>
        <v>330</v>
      </c>
    </row>
    <row r="18" spans="1:18">
      <c r="A18" t="s">
        <v>1</v>
      </c>
      <c r="B18" s="4">
        <f>B17/2000</f>
        <v>0.125</v>
      </c>
      <c r="D18" s="4">
        <f>D17/2000</f>
        <v>0.13</v>
      </c>
      <c r="F18" s="4">
        <f>F17/2000</f>
        <v>0.13500000000000001</v>
      </c>
      <c r="H18" s="4">
        <f>H17/2000</f>
        <v>0.14000000000000001</v>
      </c>
      <c r="J18" s="4">
        <f>J17/2000</f>
        <v>0.14499999999999999</v>
      </c>
      <c r="L18" s="4">
        <f>L17/2000</f>
        <v>0.15</v>
      </c>
      <c r="N18" s="4">
        <f>N17/2000</f>
        <v>0.155</v>
      </c>
      <c r="P18" s="4">
        <f>P17/2000</f>
        <v>0.16</v>
      </c>
      <c r="R18" s="4">
        <f>R17/2000</f>
        <v>0.16500000000000001</v>
      </c>
    </row>
    <row r="19" spans="1:18">
      <c r="A19" t="s">
        <v>21</v>
      </c>
      <c r="B19" s="8">
        <v>0.2</v>
      </c>
      <c r="D19" s="7">
        <f>B19</f>
        <v>0.2</v>
      </c>
      <c r="F19" s="7">
        <f>B19</f>
        <v>0.2</v>
      </c>
      <c r="H19" s="7">
        <f>B19</f>
        <v>0.2</v>
      </c>
      <c r="J19" s="7">
        <f>B19</f>
        <v>0.2</v>
      </c>
      <c r="L19" s="7">
        <f>B19</f>
        <v>0.2</v>
      </c>
      <c r="N19" s="7">
        <f>B19</f>
        <v>0.2</v>
      </c>
      <c r="P19" s="7">
        <f>B19</f>
        <v>0.2</v>
      </c>
      <c r="R19" s="7">
        <f>B19</f>
        <v>0.2</v>
      </c>
    </row>
    <row r="20" spans="1:18">
      <c r="A20" t="s">
        <v>22</v>
      </c>
      <c r="B20" s="11">
        <f>(2000*B19)/2000</f>
        <v>0.2</v>
      </c>
      <c r="D20" s="11">
        <f>(2000*D19)/2000</f>
        <v>0.2</v>
      </c>
      <c r="F20" s="11">
        <f>(2000*F19)/2000</f>
        <v>0.2</v>
      </c>
      <c r="H20" s="11">
        <f>(2000*H19)/2000</f>
        <v>0.2</v>
      </c>
      <c r="J20" s="11">
        <f>(2000*J19)/2000</f>
        <v>0.2</v>
      </c>
      <c r="L20" s="11">
        <f>(2000*L19)/2000</f>
        <v>0.2</v>
      </c>
      <c r="N20" s="11">
        <f>(2000*N19)/2000</f>
        <v>0.2</v>
      </c>
      <c r="P20" s="11">
        <f>(2000*P19)/2000</f>
        <v>0.2</v>
      </c>
      <c r="R20" s="11">
        <f>(2000*R19)/2000</f>
        <v>0.2</v>
      </c>
    </row>
    <row r="21" spans="1:18">
      <c r="A21" t="s">
        <v>23</v>
      </c>
      <c r="B21">
        <f>B13/B20</f>
        <v>20.299999999999997</v>
      </c>
      <c r="D21">
        <f>D13/D20</f>
        <v>19.574999999999996</v>
      </c>
      <c r="F21">
        <f>F13/F20</f>
        <v>18.849999999999998</v>
      </c>
      <c r="H21">
        <f>H13/H20</f>
        <v>18.849999999999998</v>
      </c>
      <c r="J21">
        <f>J13/J20</f>
        <v>18.124999999999996</v>
      </c>
      <c r="L21">
        <f>L13/L20</f>
        <v>17.399999999999995</v>
      </c>
      <c r="N21">
        <f>N13/N20</f>
        <v>16.674999999999997</v>
      </c>
      <c r="P21">
        <f>P13/P20</f>
        <v>16.674999999999997</v>
      </c>
      <c r="R21">
        <f>R13/R20</f>
        <v>15.95</v>
      </c>
    </row>
    <row r="23" spans="1:18">
      <c r="A23" t="s">
        <v>6</v>
      </c>
      <c r="B23" s="3">
        <f>(B21/7)*B18</f>
        <v>0.36249999999999993</v>
      </c>
      <c r="D23" s="3">
        <f>(D21/7)*D18</f>
        <v>0.36353571428571424</v>
      </c>
      <c r="F23" s="3">
        <f>(F21/7)*F18</f>
        <v>0.3635357142857143</v>
      </c>
      <c r="H23" s="3">
        <f>(H21/7)*H18</f>
        <v>0.377</v>
      </c>
      <c r="J23" s="3">
        <f>(J21/7)*J18</f>
        <v>0.37544642857142851</v>
      </c>
      <c r="L23" s="3">
        <f>(L21/7)*L18</f>
        <v>0.37285714285714272</v>
      </c>
      <c r="N23" s="3">
        <f>(N21/7)*N18</f>
        <v>0.36923214285714279</v>
      </c>
      <c r="P23" s="3">
        <f>(P21/7)*P18</f>
        <v>0.38114285714285706</v>
      </c>
      <c r="R23" s="3">
        <f>(R21/7)*R18</f>
        <v>0.3759642857142857</v>
      </c>
    </row>
    <row r="24" spans="1:18">
      <c r="A24" t="s">
        <v>4</v>
      </c>
      <c r="B24" s="3">
        <f>B21*B18</f>
        <v>2.5374999999999996</v>
      </c>
      <c r="D24" s="3">
        <f>D21*D18</f>
        <v>2.5447499999999996</v>
      </c>
      <c r="F24" s="3">
        <f>F21*F18</f>
        <v>2.5447500000000001</v>
      </c>
      <c r="H24" s="3">
        <f>H21*H18</f>
        <v>2.6389999999999998</v>
      </c>
      <c r="J24" s="3">
        <f>J21*J18</f>
        <v>2.6281249999999994</v>
      </c>
      <c r="L24" s="3">
        <f>L21*L18</f>
        <v>2.609999999999999</v>
      </c>
      <c r="N24" s="3">
        <f>N21*N18</f>
        <v>2.5846249999999995</v>
      </c>
      <c r="P24" s="3">
        <f>P21*P18</f>
        <v>2.6679999999999997</v>
      </c>
      <c r="R24" s="3">
        <f>R21*R18</f>
        <v>2.6317499999999998</v>
      </c>
    </row>
    <row r="25" spans="1:18">
      <c r="A25" t="s">
        <v>5</v>
      </c>
      <c r="B25" s="3">
        <f>190*B23</f>
        <v>68.874999999999986</v>
      </c>
      <c r="D25" s="3">
        <f>190*D23</f>
        <v>69.07178571428571</v>
      </c>
      <c r="F25" s="3">
        <f>190*F23</f>
        <v>69.07178571428571</v>
      </c>
      <c r="H25" s="3">
        <f>190*H23</f>
        <v>71.63</v>
      </c>
      <c r="J25" s="3">
        <f>190*J23</f>
        <v>71.334821428571416</v>
      </c>
      <c r="L25" s="3">
        <f>190*L23</f>
        <v>70.842857142857113</v>
      </c>
      <c r="N25" s="3">
        <f>190*N23</f>
        <v>70.154107142857129</v>
      </c>
      <c r="P25" s="3">
        <f>190*P23</f>
        <v>72.417142857142835</v>
      </c>
      <c r="R25" s="3">
        <f>190*R23</f>
        <v>71.433214285714286</v>
      </c>
    </row>
    <row r="27" spans="1:18">
      <c r="A27" t="s">
        <v>32</v>
      </c>
      <c r="B27" s="3">
        <f>B25-B9</f>
        <v>6.1749999999999829</v>
      </c>
      <c r="C27" s="3"/>
      <c r="D27" s="3">
        <f t="shared" ref="D27:R27" si="0">D25-D9</f>
        <v>6.7789285714285583</v>
      </c>
      <c r="E27" s="3"/>
      <c r="F27" s="3">
        <f t="shared" si="0"/>
        <v>7.3217857142857099</v>
      </c>
      <c r="G27" s="3"/>
      <c r="H27" s="3">
        <f t="shared" si="0"/>
        <v>8.1157142857142759</v>
      </c>
      <c r="I27" s="3"/>
      <c r="J27" s="3">
        <f t="shared" si="0"/>
        <v>8.5669642857142776</v>
      </c>
      <c r="K27" s="3"/>
      <c r="L27" s="3">
        <f t="shared" si="0"/>
        <v>8.9571428571428342</v>
      </c>
      <c r="M27" s="3"/>
      <c r="N27" s="3">
        <f t="shared" si="0"/>
        <v>9.2862499999999883</v>
      </c>
      <c r="O27" s="3"/>
      <c r="P27" s="3">
        <f t="shared" si="0"/>
        <v>9.9885714285714045</v>
      </c>
      <c r="Q27" s="3"/>
      <c r="R27" s="3">
        <f t="shared" si="0"/>
        <v>10.22607142857143</v>
      </c>
    </row>
    <row r="29" spans="1:18">
      <c r="A29" t="s">
        <v>24</v>
      </c>
    </row>
    <row r="31" spans="1:18">
      <c r="A31" t="s">
        <v>25</v>
      </c>
      <c r="B31" s="2">
        <f>B3-40</f>
        <v>290</v>
      </c>
      <c r="D31" s="2">
        <f>D3-40</f>
        <v>300</v>
      </c>
      <c r="F31" s="2">
        <f>F3-40</f>
        <v>310</v>
      </c>
      <c r="H31" s="2">
        <f>H3-40</f>
        <v>320</v>
      </c>
      <c r="J31" s="2">
        <f>J3-40</f>
        <v>330</v>
      </c>
      <c r="L31" s="2">
        <f>L3-40</f>
        <v>340</v>
      </c>
      <c r="N31" s="2">
        <f>N3-40</f>
        <v>350</v>
      </c>
      <c r="P31" s="2">
        <f>P3-40</f>
        <v>360</v>
      </c>
      <c r="R31" s="2">
        <f>R3-40</f>
        <v>370</v>
      </c>
    </row>
    <row r="32" spans="1:18">
      <c r="A32" t="s">
        <v>1</v>
      </c>
      <c r="B32" s="4">
        <f>B31/2000</f>
        <v>0.14499999999999999</v>
      </c>
      <c r="D32" s="4">
        <f>D31/2000</f>
        <v>0.15</v>
      </c>
      <c r="F32" s="4">
        <f>F31/2000</f>
        <v>0.155</v>
      </c>
      <c r="H32" s="4">
        <f>H31/2000</f>
        <v>0.16</v>
      </c>
      <c r="J32" s="4">
        <f>J31/2000</f>
        <v>0.16500000000000001</v>
      </c>
      <c r="L32" s="4">
        <f>L31/2000</f>
        <v>0.17</v>
      </c>
      <c r="N32" s="4">
        <f>N31/2000</f>
        <v>0.17499999999999999</v>
      </c>
      <c r="P32" s="4">
        <f>P31/2000</f>
        <v>0.18</v>
      </c>
      <c r="R32" s="4">
        <f>R31/2000</f>
        <v>0.185</v>
      </c>
    </row>
    <row r="33" spans="1:18">
      <c r="A33" t="s">
        <v>21</v>
      </c>
      <c r="B33" s="8">
        <v>0.25</v>
      </c>
      <c r="D33" s="8">
        <v>0.25</v>
      </c>
      <c r="F33" s="8">
        <v>0.25</v>
      </c>
      <c r="H33" s="8">
        <v>0.25</v>
      </c>
      <c r="J33" s="8">
        <v>0.25</v>
      </c>
      <c r="L33" s="8">
        <v>0.25</v>
      </c>
      <c r="N33" s="8">
        <v>0.25</v>
      </c>
      <c r="P33" s="8">
        <v>0.25</v>
      </c>
      <c r="R33" s="8">
        <v>0.25</v>
      </c>
    </row>
    <row r="34" spans="1:18">
      <c r="A34" t="s">
        <v>22</v>
      </c>
      <c r="B34" s="11">
        <f>(2000*B33)/2000</f>
        <v>0.25</v>
      </c>
      <c r="D34" s="11">
        <f>(2000*D33)/2000</f>
        <v>0.25</v>
      </c>
      <c r="F34" s="11">
        <f>(2000*F33)/2000</f>
        <v>0.25</v>
      </c>
      <c r="H34" s="11">
        <f>(2000*H33)/2000</f>
        <v>0.25</v>
      </c>
      <c r="J34" s="11">
        <f>(2000*J33)/2000</f>
        <v>0.25</v>
      </c>
      <c r="L34" s="11">
        <f>(2000*L33)/2000</f>
        <v>0.25</v>
      </c>
      <c r="N34" s="11">
        <f>(2000*N33)/2000</f>
        <v>0.25</v>
      </c>
      <c r="P34" s="11">
        <f>(2000*P33)/2000</f>
        <v>0.25</v>
      </c>
      <c r="R34" s="11">
        <f>(2000*R33)/2000</f>
        <v>0.25</v>
      </c>
    </row>
    <row r="35" spans="1:18">
      <c r="A35" t="s">
        <v>23</v>
      </c>
      <c r="B35">
        <f>B13/B34</f>
        <v>16.239999999999998</v>
      </c>
      <c r="D35">
        <f>D13/D34</f>
        <v>15.659999999999998</v>
      </c>
      <c r="F35">
        <f>F13/F34</f>
        <v>15.079999999999998</v>
      </c>
      <c r="H35">
        <f>H13/H34</f>
        <v>15.079999999999998</v>
      </c>
      <c r="J35">
        <f>J13/J34</f>
        <v>14.499999999999998</v>
      </c>
      <c r="L35">
        <f>L13/L34</f>
        <v>13.919999999999998</v>
      </c>
      <c r="N35">
        <f>N13/N34</f>
        <v>13.34</v>
      </c>
      <c r="P35">
        <f>P13/P34</f>
        <v>13.34</v>
      </c>
      <c r="R35">
        <f>R13/R34</f>
        <v>12.76</v>
      </c>
    </row>
    <row r="37" spans="1:18">
      <c r="A37" t="s">
        <v>6</v>
      </c>
      <c r="B37" s="3">
        <f>(B35/7)*B32</f>
        <v>0.33639999999999998</v>
      </c>
      <c r="D37" s="3">
        <f>(D35/7)*D32</f>
        <v>0.33557142857142858</v>
      </c>
      <c r="F37" s="3">
        <f>(F35/7)*F32</f>
        <v>0.33391428571428566</v>
      </c>
      <c r="H37" s="3">
        <f>(H35/7)*H32</f>
        <v>0.34468571428571421</v>
      </c>
      <c r="J37" s="3">
        <f>(J35/7)*J32</f>
        <v>0.34178571428571425</v>
      </c>
      <c r="L37" s="3">
        <f>(L35/7)*L32</f>
        <v>0.33805714285714283</v>
      </c>
      <c r="N37" s="3">
        <f>(N35/7)*N32</f>
        <v>0.33349999999999996</v>
      </c>
      <c r="P37" s="3">
        <f>(P35/7)*P32</f>
        <v>0.3430285714285714</v>
      </c>
      <c r="R37" s="3">
        <f>(R35/7)*R32</f>
        <v>0.33722857142857138</v>
      </c>
    </row>
    <row r="38" spans="1:18">
      <c r="A38" t="s">
        <v>4</v>
      </c>
      <c r="B38" s="3">
        <f>B35*B32</f>
        <v>2.3547999999999996</v>
      </c>
      <c r="D38" s="3">
        <f>D35*D32</f>
        <v>2.3489999999999998</v>
      </c>
      <c r="F38" s="3">
        <f>F35*F32</f>
        <v>2.3373999999999997</v>
      </c>
      <c r="H38" s="3">
        <f>H35*H32</f>
        <v>2.4127999999999998</v>
      </c>
      <c r="J38" s="3">
        <f>J35*J32</f>
        <v>2.3924999999999996</v>
      </c>
      <c r="L38" s="3">
        <f>L35*L32</f>
        <v>2.3664000000000001</v>
      </c>
      <c r="N38" s="3">
        <f>N35*N32</f>
        <v>2.3344999999999998</v>
      </c>
      <c r="P38" s="3">
        <f>P35*P32</f>
        <v>2.4011999999999998</v>
      </c>
      <c r="R38" s="3">
        <f>R35*R32</f>
        <v>2.3605999999999998</v>
      </c>
    </row>
    <row r="39" spans="1:18">
      <c r="A39" t="s">
        <v>5</v>
      </c>
      <c r="B39" s="3">
        <f>190*B37</f>
        <v>63.915999999999997</v>
      </c>
      <c r="D39" s="3">
        <f>190*D37</f>
        <v>63.758571428571429</v>
      </c>
      <c r="F39" s="3">
        <f>190*F37</f>
        <v>63.443714285714279</v>
      </c>
      <c r="H39" s="3">
        <f>190*H37</f>
        <v>65.490285714285704</v>
      </c>
      <c r="J39" s="3">
        <f>190*J37</f>
        <v>64.939285714285703</v>
      </c>
      <c r="L39" s="3">
        <f>190*L37</f>
        <v>64.230857142857133</v>
      </c>
      <c r="N39" s="3">
        <f>190*N37</f>
        <v>63.364999999999995</v>
      </c>
      <c r="P39" s="3">
        <f>190*P37</f>
        <v>65.175428571428569</v>
      </c>
      <c r="R39" s="3">
        <f>190*R37</f>
        <v>64.073428571428565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10" sqref="B10"/>
    </sheetView>
  </sheetViews>
  <sheetFormatPr baseColWidth="10" defaultColWidth="8.83203125" defaultRowHeight="14" x14ac:dyDescent="0"/>
  <cols>
    <col min="1" max="1" width="17.5" bestFit="1" customWidth="1"/>
    <col min="3" max="3" width="4" customWidth="1"/>
  </cols>
  <sheetData>
    <row r="2" spans="1:4">
      <c r="A2" t="s">
        <v>26</v>
      </c>
      <c r="B2" s="8">
        <v>0.08</v>
      </c>
      <c r="D2" s="8">
        <v>0.02</v>
      </c>
    </row>
    <row r="3" spans="1:4">
      <c r="A3" t="s">
        <v>27</v>
      </c>
      <c r="B3" s="12">
        <v>3.8</v>
      </c>
      <c r="D3" s="12">
        <v>3.8</v>
      </c>
    </row>
    <row r="5" spans="1:4">
      <c r="A5" t="s">
        <v>29</v>
      </c>
      <c r="B5">
        <f>2000*B2</f>
        <v>160</v>
      </c>
      <c r="D5">
        <f>2000*D2</f>
        <v>40</v>
      </c>
    </row>
    <row r="6" spans="1:4">
      <c r="A6" t="s">
        <v>30</v>
      </c>
      <c r="B6">
        <f>B5*3</f>
        <v>480</v>
      </c>
      <c r="D6">
        <f>D5*3</f>
        <v>120</v>
      </c>
    </row>
    <row r="7" spans="1:4">
      <c r="A7" t="s">
        <v>31</v>
      </c>
      <c r="B7" s="11">
        <f>B6/56</f>
        <v>8.5714285714285712</v>
      </c>
      <c r="D7" s="11">
        <f>D6/56</f>
        <v>2.1428571428571428</v>
      </c>
    </row>
    <row r="8" spans="1:4">
      <c r="A8" t="s">
        <v>28</v>
      </c>
      <c r="B8" s="3">
        <f>B7*B3</f>
        <v>32.571428571428569</v>
      </c>
      <c r="D8" s="3">
        <f>D7*D3</f>
        <v>8.1428571428571423</v>
      </c>
    </row>
    <row r="10" spans="1:4">
      <c r="A10" t="s">
        <v>33</v>
      </c>
      <c r="B10" s="13">
        <f>B8-D8</f>
        <v>24.428571428571427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Feeding Rate</vt:lpstr>
      <vt:lpstr>Fat Value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Turner</dc:creator>
  <cp:lastModifiedBy>Lindy Knowles</cp:lastModifiedBy>
  <dcterms:created xsi:type="dcterms:W3CDTF">2019-07-31T14:22:54Z</dcterms:created>
  <dcterms:modified xsi:type="dcterms:W3CDTF">2020-04-13T21:10:16Z</dcterms:modified>
</cp:coreProperties>
</file>